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<sst xmlns="http://schemas.openxmlformats.org/spreadsheetml/2006/main" count="53" uniqueCount="41">
  <si>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Объекты выполнения работ</t>
  </si>
  <si>
    <t>Виды работ</t>
  </si>
  <si>
    <t>Един. Измер</t>
  </si>
  <si>
    <t>шт</t>
  </si>
  <si>
    <t>м2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</si>
  <si>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</si>
  <si>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</si>
  <si>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</si>
  <si>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</si>
  <si>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</si>
  <si>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</si>
  <si>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шт.</t>
  </si>
  <si>
    <t>Ремонт штукатурки</t>
  </si>
  <si>
    <t>покраска дверей, газопровода</t>
  </si>
  <si>
    <t>Оконные и дверные заполнения</t>
  </si>
  <si>
    <t>Восстановление остекления</t>
  </si>
  <si>
    <t>Ремонт оконного переплета</t>
  </si>
  <si>
    <t xml:space="preserve"> Водопровод канализация, горячее водоснабжение</t>
  </si>
  <si>
    <t>Dy=20мм п/п</t>
  </si>
  <si>
    <t>Замена запорной арматуры Dy=100</t>
  </si>
  <si>
    <t>Dy=15мм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</si>
  <si>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</si>
  <si>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</si>
  <si>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</si>
  <si>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</si>
  <si>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</si>
  <si>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</si>
  <si>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План текущего ремонта на 2019 г.</t>
  </si>
  <si>
    <t>Крыши</t>
  </si>
  <si>
    <t>Огнезащитная обработка стропильной системы</t>
  </si>
  <si>
    <t xml:space="preserve">Ремонт кровли (мягкая)      </t>
  </si>
  <si>
    <t>замена автоматов,</t>
  </si>
  <si>
    <t>ул.Олимпийская, 21</t>
  </si>
  <si>
    <t xml:space="preserve">Объемы работ </t>
  </si>
  <si>
    <t>Стоимость работ</t>
  </si>
  <si>
    <t>Стены и фасады</t>
  </si>
  <si>
    <t>ремонт межпан.швов  герметиком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</si>
  <si>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</si>
  <si>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</si>
  <si>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Установка фильтра Ду 40мм без ст-ти</t>
  </si>
  <si>
    <t>Dy=20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</si>
</sst>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8.875" style="8" customWidth="1"/>
    <col min="5" max="5" width="12.875" style="3" customWidth="1"/>
    <col min="6" max="6" width="9.125" style="3" customWidth="1"/>
    <col min="7" max="7" width="11.375" style="3" customWidth="1"/>
    <col min="8" max="16384" width="9.125" style="3" customWidth="1"/>
  </cols>
  <sheetData>
    <row r="1" spans="1:5" ht="18.75" customHeight="1">
      <c r="A1" s="1"/>
      <c r="B1" s="1" t="s">
        <v>32</v>
      </c>
      <c r="C1" s="1"/>
      <c r="D1" s="2"/>
      <c r="E1" s="1"/>
    </row>
    <row r="2" spans="1:5" ht="15.75" customHeight="1">
      <c r="A2" s="1"/>
      <c r="B2" s="17" t="s">
        <v>27</v>
      </c>
      <c r="C2" s="1"/>
      <c r="D2" s="2"/>
      <c r="E2" s="1"/>
    </row>
    <row r="3" spans="1:5" ht="17.25" customHeight="1">
      <c r="A3" s="1"/>
      <c r="B3" s="17"/>
      <c r="C3" s="1"/>
      <c r="D3" s="2"/>
      <c r="E3" s="1"/>
    </row>
    <row r="4" spans="1:5" ht="31.5">
      <c r="A4" s="4" t="s">
        <v>0</v>
      </c>
      <c r="B4" s="5" t="s">
        <v>1</v>
      </c>
      <c r="C4" s="4" t="s">
        <v>2</v>
      </c>
      <c r="D4" s="4" t="s">
        <v>33</v>
      </c>
      <c r="E4" s="4" t="s">
        <v>34</v>
      </c>
    </row>
    <row r="5" spans="1:5" ht="15.75">
      <c r="A5" s="18" t="s">
        <v>35</v>
      </c>
      <c r="B5" s="7" t="s">
        <v>12</v>
      </c>
      <c r="C5" s="5" t="s">
        <v>4</v>
      </c>
      <c r="D5" s="6"/>
      <c r="E5" s="11">
        <f>58.8*D5</f>
        <v>0</v>
      </c>
    </row>
    <row r="6" spans="1:5" ht="19.5" customHeight="1">
      <c r="A6" s="19"/>
      <c r="B6" s="7" t="s">
        <v>13</v>
      </c>
      <c r="C6" s="5" t="s">
        <v>4</v>
      </c>
      <c r="D6" s="6">
        <f>6*3.5+10</f>
        <v>31</v>
      </c>
      <c r="E6" s="9">
        <f>335.12*D6</f>
        <v>10388.72</v>
      </c>
    </row>
    <row r="7" spans="1:5" ht="15" customHeight="1">
      <c r="A7" s="19"/>
      <c r="B7" s="7" t="s">
        <v>36</v>
      </c>
      <c r="C7" s="5" t="s">
        <v>26</v>
      </c>
      <c r="D7" s="6"/>
      <c r="E7" s="9">
        <f>768.11*D7</f>
        <v>0</v>
      </c>
    </row>
    <row r="8" spans="1:5" ht="20.25" customHeight="1">
      <c r="A8" s="20" t="s">
        <v>28</v>
      </c>
      <c r="B8" s="13" t="s">
        <v>29</v>
      </c>
      <c r="C8" s="5" t="s">
        <v>4</v>
      </c>
      <c r="D8" s="6"/>
      <c r="E8" s="9">
        <f>6.02*D8</f>
        <v>0</v>
      </c>
    </row>
    <row r="9" spans="1:5" ht="15.75">
      <c r="A9" s="21"/>
      <c r="B9" s="13" t="s">
        <v>30</v>
      </c>
      <c r="C9" s="5" t="s">
        <v>4</v>
      </c>
      <c r="D9" s="22">
        <v>25</v>
      </c>
      <c r="E9" s="10">
        <f>700.21*D9</f>
        <v>17505.25</v>
      </c>
    </row>
    <row r="10" spans="1:5" ht="29.25" customHeight="1">
      <c r="A10" s="26" t="s">
        <v>14</v>
      </c>
      <c r="B10" s="7" t="s">
        <v>15</v>
      </c>
      <c r="C10" s="5" t="s">
        <v>4</v>
      </c>
      <c r="D10" s="6">
        <v>2</v>
      </c>
      <c r="E10" s="10">
        <f>764.71*D10</f>
        <v>1529.42</v>
      </c>
    </row>
    <row r="11" spans="1:5" ht="16.5" customHeight="1">
      <c r="A11" s="27"/>
      <c r="B11" s="7" t="s">
        <v>16</v>
      </c>
      <c r="C11" s="5" t="s">
        <v>11</v>
      </c>
      <c r="D11" s="6"/>
      <c r="E11" s="9">
        <f>748.57*D11</f>
        <v>0</v>
      </c>
    </row>
    <row r="12" spans="1:5" ht="17.25" customHeight="1">
      <c r="A12" s="26" t="s">
        <v>5</v>
      </c>
      <c r="B12" s="7" t="s">
        <v>6</v>
      </c>
      <c r="C12" s="5" t="s">
        <v>7</v>
      </c>
      <c r="D12" s="6"/>
      <c r="E12" s="9">
        <f>1486.94*D12</f>
        <v>0</v>
      </c>
    </row>
    <row r="13" spans="1:5" ht="17.25" customHeight="1">
      <c r="A13" s="27"/>
      <c r="B13" s="7" t="s">
        <v>8</v>
      </c>
      <c r="C13" s="5" t="s">
        <v>9</v>
      </c>
      <c r="D13" s="6">
        <v>7</v>
      </c>
      <c r="E13" s="10">
        <f>3939.45/7*D13</f>
        <v>3939.4499999999994</v>
      </c>
    </row>
    <row r="14" spans="1:5" ht="15.75" customHeight="1">
      <c r="A14" s="24"/>
      <c r="B14" s="7" t="s">
        <v>37</v>
      </c>
      <c r="C14" s="5" t="s">
        <v>38</v>
      </c>
      <c r="D14" s="6"/>
      <c r="E14" s="11">
        <f>227.71/0.017*D14</f>
        <v>0</v>
      </c>
    </row>
    <row r="15" spans="1:5" ht="18" customHeight="1">
      <c r="A15" s="26" t="s">
        <v>17</v>
      </c>
      <c r="B15" s="7" t="s">
        <v>10</v>
      </c>
      <c r="C15" s="5" t="s">
        <v>7</v>
      </c>
      <c r="D15" s="6">
        <v>8</v>
      </c>
      <c r="E15" s="9">
        <f>482.15*D15</f>
        <v>3857.2</v>
      </c>
    </row>
    <row r="16" spans="1:5" ht="15.75" customHeight="1">
      <c r="A16" s="27"/>
      <c r="B16" s="14" t="s">
        <v>18</v>
      </c>
      <c r="C16" s="5" t="s">
        <v>7</v>
      </c>
      <c r="D16" s="6">
        <f>4+2+2</f>
        <v>8</v>
      </c>
      <c r="E16" s="9">
        <f>745.31*D16</f>
        <v>5962.48</v>
      </c>
    </row>
    <row r="17" spans="1:5" ht="21" customHeight="1">
      <c r="A17" s="27"/>
      <c r="B17" s="25" t="s">
        <v>39</v>
      </c>
      <c r="C17" s="5" t="s">
        <v>3</v>
      </c>
      <c r="D17" s="6">
        <v>2</v>
      </c>
      <c r="E17" s="9">
        <f>305.5*D17</f>
        <v>611</v>
      </c>
    </row>
    <row r="18" spans="1:5" ht="15.75" customHeight="1">
      <c r="A18" s="23"/>
      <c r="B18" s="7" t="s">
        <v>19</v>
      </c>
      <c r="C18" s="5" t="s">
        <v>11</v>
      </c>
      <c r="D18" s="6"/>
      <c r="E18" s="9">
        <f>4484.54*D18</f>
        <v>0</v>
      </c>
    </row>
    <row r="19" spans="1:5" ht="18" customHeight="1">
      <c r="A19" s="23"/>
      <c r="B19" s="15" t="s">
        <v>40</v>
      </c>
      <c r="C19" s="5" t="s">
        <v>3</v>
      </c>
      <c r="D19" s="6">
        <v>2</v>
      </c>
      <c r="E19" s="9">
        <f>296.23*D19</f>
        <v>592.46</v>
      </c>
    </row>
    <row r="20" spans="1:5" ht="18" customHeight="1">
      <c r="A20" s="23"/>
      <c r="B20" s="15" t="s">
        <v>20</v>
      </c>
      <c r="C20" s="5" t="s">
        <v>3</v>
      </c>
      <c r="D20" s="6">
        <v>2</v>
      </c>
      <c r="E20" s="9">
        <f>296.23*D20</f>
        <v>592.46</v>
      </c>
    </row>
    <row r="21" spans="1:5" ht="21.75" customHeight="1">
      <c r="A21" s="28" t="s">
        <v>21</v>
      </c>
      <c r="B21" s="7" t="s">
        <v>22</v>
      </c>
      <c r="C21" s="5" t="s">
        <v>23</v>
      </c>
      <c r="D21" s="6"/>
      <c r="E21" s="11"/>
    </row>
    <row r="22" spans="1:5" ht="15.75">
      <c r="A22" s="23"/>
      <c r="B22" s="7" t="s">
        <v>24</v>
      </c>
      <c r="C22" s="5" t="s">
        <v>3</v>
      </c>
      <c r="D22" s="6">
        <v>2</v>
      </c>
      <c r="E22" s="9">
        <f>89.49*D22</f>
        <v>178.98</v>
      </c>
    </row>
    <row r="23" spans="1:5" ht="15.75">
      <c r="A23" s="23"/>
      <c r="B23" s="7" t="s">
        <v>31</v>
      </c>
      <c r="C23" s="5" t="s">
        <v>3</v>
      </c>
      <c r="D23" s="6"/>
      <c r="E23" s="9">
        <f>524.63*D23</f>
        <v>0</v>
      </c>
    </row>
    <row r="24" spans="1:5" ht="15.75">
      <c r="A24" s="24"/>
      <c r="B24" s="7" t="s">
        <v>25</v>
      </c>
      <c r="C24" s="5" t="s">
        <v>26</v>
      </c>
      <c r="D24" s="16">
        <v>2.68</v>
      </c>
      <c r="E24" s="10">
        <f>358.18*D24</f>
        <v>959.9224</v>
      </c>
    </row>
    <row r="25" spans="1:6" ht="15.75">
      <c r="A25" s="1"/>
      <c r="B25" s="1"/>
      <c r="C25" s="1"/>
      <c r="D25" s="2"/>
      <c r="E25" s="12">
        <f>SUM(E6:E24)</f>
        <v>46117.342399999994</v>
      </c>
      <c r="F25" s="29"/>
    </row>
    <row r="26" ht="15">
      <c r="D26" s="30"/>
    </row>
  </sheetData>
  <sheetProtection/>
  <mergeCells count="3">
    <mergeCell ref="A10:A11"/>
    <mergeCell ref="A12:A13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2019-06-19T05:06:09Z</dcterms:modified>
  <cp:category/>
  <cp:version/>
  <cp:contentType/>
  <cp:contentStatus/>
</cp:coreProperties>
</file>